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<sst xmlns="http://schemas.openxmlformats.org/spreadsheetml/2006/main" count="2727" uniqueCount="2078">
  <si>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</si>
  <si>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</si>
  <si>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</si>
  <si>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</si>
  <si>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</si>
  <si>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</si>
  <si>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</si>
  <si>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</si>
  <si>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</si>
  <si>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</si>
  <si>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</si>
  <si>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</si>
  <si>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</si>
  <si>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</si>
  <si>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</si>
  <si>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</si>
  <si>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</si>
  <si>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</si>
  <si>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</si>
  <si>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</si>
  <si>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</si>
  <si>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</si>
  <si>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</si>
  <si>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</si>
  <si>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</si>
  <si>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</si>
  <si>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</si>
  <si>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</si>
  <si>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</si>
  <si>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</si>
  <si>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</si>
  <si>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</si>
  <si>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</si>
  <si>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</si>
  <si>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</si>
  <si>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</si>
  <si>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</si>
  <si>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</si>
  <si>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</si>
  <si>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</si>
  <si>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</si>
  <si>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</si>
  <si>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</si>
  <si>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</si>
  <si>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</si>
  <si>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</si>
  <si>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</si>
  <si>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</si>
  <si>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</si>
  <si>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</si>
  <si>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</si>
  <si>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</si>
  <si>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</si>
  <si>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</si>
  <si>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</si>
  <si>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</si>
  <si>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</si>
  <si>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</si>
  <si>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</si>
  <si>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</si>
  <si>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</si>
  <si>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</si>
  <si>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</si>
  <si>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</si>
  <si>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</si>
  <si>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</si>
  <si>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</si>
  <si>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</si>
  <si>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</si>
  <si>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</si>
  <si>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</si>
  <si>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</si>
  <si>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</si>
  <si>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</si>
  <si>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</si>
  <si>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</si>
  <si>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</si>
  <si>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</si>
  <si>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</si>
  <si>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</si>
  <si>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</si>
  <si>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</si>
  <si>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</si>
  <si>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</si>
  <si>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</si>
  <si>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</si>
  <si>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</si>
  <si>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</si>
  <si>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</si>
  <si>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</si>
  <si>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</si>
  <si>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</si>
  <si>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</si>
  <si>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</si>
  <si>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</si>
  <si>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</si>
  <si>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</si>
  <si>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</si>
  <si>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</si>
  <si>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</si>
  <si>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</si>
  <si>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</si>
  <si>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</si>
  <si>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</si>
  <si>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</si>
  <si>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</si>
  <si>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</si>
  <si>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</si>
  <si>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</si>
  <si>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</si>
  <si>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</si>
  <si>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</si>
  <si>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</si>
  <si>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</si>
  <si>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</si>
  <si>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</si>
  <si>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</si>
  <si>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</si>
  <si>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</si>
  <si>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</si>
  <si>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</si>
  <si>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</si>
  <si>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</si>
  <si>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</si>
  <si>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</si>
  <si>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</si>
  <si>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</si>
  <si>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</si>
  <si>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</si>
  <si>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</si>
  <si>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</si>
  <si>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</si>
  <si>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</si>
  <si>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</si>
  <si>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</si>
  <si>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</si>
  <si>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</si>
  <si>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</si>
  <si>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</si>
  <si>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</si>
  <si>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</si>
  <si>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</si>
  <si>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</si>
  <si>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</si>
  <si>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</si>
  <si>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</si>
  <si>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</si>
  <si>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</si>
  <si>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</si>
  <si>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</si>
  <si>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</si>
  <si>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</si>
  <si>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</si>
  <si>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</si>
  <si>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</si>
  <si>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</si>
  <si>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</si>
  <si>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</si>
  <si>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</si>
  <si>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</si>
  <si>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</si>
  <si>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</si>
  <si>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</si>
  <si>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</si>
  <si>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</si>
  <si>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</si>
  <si>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</si>
  <si>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</si>
  <si>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</si>
  <si>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</si>
  <si>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</si>
  <si>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</si>
  <si>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</si>
  <si>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</si>
  <si>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</si>
  <si>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</si>
  <si>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</si>
  <si>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</si>
  <si>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</si>
  <si>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</si>
  <si>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</si>
  <si>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</si>
  <si>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</si>
  <si>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</si>
  <si>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</si>
  <si>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</si>
  <si>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</si>
  <si>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</si>
  <si>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</si>
  <si>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</si>
  <si>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</si>
  <si>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</si>
  <si>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</si>
  <si>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</si>
  <si>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</si>
  <si>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</si>
  <si>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</si>
  <si>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</si>
  <si>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</si>
  <si>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</si>
  <si>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</si>
  <si>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</si>
  <si>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</si>
  <si>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</si>
  <si>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</si>
  <si>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</si>
  <si>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</si>
  <si>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</si>
  <si>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</si>
  <si>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</si>
  <si>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</si>
  <si>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</si>
  <si>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</si>
  <si>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</si>
  <si>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</si>
  <si>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</si>
  <si>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</si>
  <si>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</si>
  <si>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</si>
  <si>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</si>
  <si>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</si>
  <si>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</si>
  <si>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</si>
  <si>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</si>
  <si>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</si>
  <si>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</si>
  <si>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</si>
  <si>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</si>
  <si>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</si>
  <si>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</si>
  <si>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</si>
  <si>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</si>
  <si>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</si>
  <si>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</si>
  <si>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</si>
  <si>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</si>
  <si>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</si>
  <si>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</si>
  <si>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</si>
  <si>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</si>
  <si>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</si>
  <si>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</si>
  <si>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</si>
  <si>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</si>
  <si>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</si>
  <si>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</si>
  <si>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</si>
  <si>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</si>
  <si>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</si>
  <si>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</si>
  <si>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</si>
  <si>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</si>
  <si>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</si>
  <si>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</si>
  <si>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</si>
  <si>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</si>
  <si>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</si>
  <si>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</si>
  <si>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</si>
  <si>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</si>
  <si>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</si>
  <si>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</si>
  <si>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</si>
  <si>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</si>
  <si>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</si>
  <si>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</si>
  <si>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</si>
  <si>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</si>
  <si>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</si>
  <si>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</si>
  <si>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</si>
  <si>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</si>
  <si>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</si>
  <si>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</si>
  <si>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</si>
  <si>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</si>
  <si>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</si>
  <si>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</si>
  <si>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</si>
  <si>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</si>
  <si>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</si>
  <si>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</si>
  <si>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</si>
  <si>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</si>
  <si>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</si>
  <si>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</si>
  <si>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</si>
  <si>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</si>
  <si>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</si>
  <si>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</si>
  <si>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</si>
  <si>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</si>
  <si>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</si>
  <si>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</si>
  <si>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</si>
  <si>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</si>
  <si>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</si>
  <si>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</si>
  <si>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</si>
  <si>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</si>
  <si>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</si>
  <si>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</si>
  <si>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</si>
  <si>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</si>
  <si>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</si>
  <si>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</si>
  <si>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</si>
  <si>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</si>
  <si>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</si>
  <si>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</si>
  <si>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</si>
  <si>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</si>
  <si>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</si>
  <si>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</si>
  <si>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</si>
  <si>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</si>
  <si>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</si>
  <si>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</si>
  <si>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</si>
  <si>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</si>
  <si>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</si>
  <si>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</si>
  <si>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</si>
  <si>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</si>
  <si>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</si>
  <si>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</si>
  <si>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</si>
  <si>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</si>
  <si>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</si>
  <si>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</si>
  <si>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</si>
  <si>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</si>
  <si>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</si>
  <si>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</si>
  <si>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</si>
  <si>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</si>
  <si>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</si>
  <si>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</si>
  <si>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</si>
  <si>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</si>
  <si>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</si>
  <si>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</si>
  <si>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</si>
  <si>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</si>
  <si>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</si>
  <si>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</si>
  <si>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</si>
  <si>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</si>
  <si>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</si>
  <si>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</si>
  <si>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</si>
  <si>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</si>
  <si>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</si>
  <si>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</si>
  <si>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</si>
  <si>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</si>
  <si>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</si>
  <si>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</si>
  <si>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</si>
  <si>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</si>
  <si>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</si>
  <si>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</si>
  <si>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</si>
  <si>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</si>
  <si>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</si>
  <si>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</si>
  <si>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</si>
  <si>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</si>
  <si>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</si>
  <si>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</si>
  <si>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</si>
  <si>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</si>
  <si>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</si>
  <si>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</si>
  <si>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</si>
  <si>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</si>
  <si>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</si>
  <si>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</si>
  <si>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</si>
  <si>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</si>
  <si>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</si>
  <si>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</si>
  <si>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</si>
  <si>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</si>
  <si>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</si>
  <si>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</si>
  <si>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</si>
  <si>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</si>
  <si>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</si>
  <si>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</si>
  <si>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</si>
  <si>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</si>
  <si>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</si>
  <si>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</si>
  <si>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</si>
  <si>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</si>
  <si>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</si>
  <si>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</si>
  <si>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</si>
  <si>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</si>
  <si>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</si>
  <si>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</si>
  <si>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</si>
  <si>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</si>
  <si>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</si>
  <si>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</si>
  <si>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</si>
  <si>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</si>
  <si>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</si>
  <si>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</si>
  <si>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</si>
  <si>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</si>
  <si>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</si>
  <si>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</si>
  <si>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</si>
  <si>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</si>
  <si>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</si>
  <si>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</si>
  <si>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</si>
  <si>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</si>
  <si>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</si>
  <si>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</si>
  <si>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</si>
  <si>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</si>
  <si>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</si>
  <si>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</si>
  <si>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</si>
  <si>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</si>
  <si>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</si>
  <si>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</si>
  <si>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</si>
  <si>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</si>
  <si>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</si>
  <si>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</si>
  <si>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</si>
  <si>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</si>
  <si>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</si>
  <si>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</si>
  <si>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</si>
  <si>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</si>
  <si>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</si>
  <si>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</si>
  <si>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</si>
  <si>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</si>
  <si>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</si>
  <si>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</si>
  <si>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</si>
  <si>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</si>
  <si>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</si>
  <si>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</si>
  <si>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</si>
  <si>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</si>
  <si>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</si>
  <si>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</si>
  <si>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</si>
  <si>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</si>
  <si>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</si>
  <si>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</si>
  <si>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</si>
  <si>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</si>
  <si>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</si>
  <si>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</si>
  <si>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</si>
  <si>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</si>
  <si>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</si>
  <si>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</si>
  <si>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</si>
  <si>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</si>
  <si>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</si>
  <si>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</si>
  <si>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</si>
  <si>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</si>
  <si>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</si>
  <si>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</si>
  <si>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</si>
  <si>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</si>
  <si>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</si>
  <si>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</si>
  <si>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</si>
  <si>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</si>
  <si>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</si>
  <si>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</si>
  <si>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</si>
  <si>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</si>
  <si>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</si>
  <si>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</si>
  <si>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</si>
  <si>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</si>
  <si>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</si>
  <si>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</si>
  <si>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</si>
  <si>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</si>
  <si>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</si>
  <si>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</si>
  <si>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</si>
  <si>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</si>
  <si>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</si>
  <si>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</si>
  <si>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</si>
  <si>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</si>
  <si>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</si>
  <si>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</si>
  <si>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</si>
  <si>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</si>
  <si>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</si>
  <si>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</si>
  <si>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</si>
  <si>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</si>
  <si>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</si>
  <si>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</si>
  <si>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</si>
  <si>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</si>
  <si>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</si>
  <si>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</si>
  <si>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</si>
  <si>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</si>
  <si>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</si>
  <si>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</si>
  <si>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</si>
  <si>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</si>
  <si>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</si>
  <si>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</si>
  <si>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</si>
  <si>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</si>
  <si>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</si>
  <si>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</si>
  <si>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</si>
  <si>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</si>
  <si>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</si>
  <si>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</si>
  <si>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</si>
  <si>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</si>
  <si>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</si>
  <si>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</si>
  <si>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</si>
  <si>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</si>
  <si>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</si>
  <si>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</si>
  <si>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</si>
  <si>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</si>
  <si>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</si>
  <si>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</si>
  <si>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</si>
  <si>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</si>
  <si>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</si>
  <si>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</si>
  <si>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</si>
  <si>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</si>
  <si>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</si>
  <si>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</si>
  <si>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</si>
  <si>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</si>
  <si>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</si>
  <si>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</si>
  <si>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</si>
  <si>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</si>
  <si>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</si>
  <si>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</si>
  <si>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</si>
  <si>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</si>
  <si>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</si>
  <si>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</si>
  <si>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</si>
  <si>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</si>
  <si>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</si>
  <si>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</si>
  <si>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</si>
  <si>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</si>
  <si>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</si>
  <si>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</si>
  <si>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</si>
  <si>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</si>
  <si>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</si>
  <si>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</si>
  <si>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</si>
  <si>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</si>
  <si>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</si>
  <si>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</si>
  <si>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</si>
  <si>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</si>
  <si>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</si>
  <si>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</si>
  <si>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</si>
  <si>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</si>
  <si>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</si>
  <si>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</si>
  <si>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</si>
  <si>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</si>
  <si>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</si>
  <si>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</si>
  <si>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</si>
  <si>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</si>
  <si>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</si>
  <si>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</si>
  <si>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</si>
  <si>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</si>
  <si>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</si>
  <si>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</si>
  <si>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</si>
  <si>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</si>
  <si>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</si>
  <si>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</si>
  <si>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</si>
  <si>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</si>
  <si>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</si>
  <si>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</si>
  <si>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</si>
  <si>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</si>
  <si>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</si>
  <si>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</si>
  <si>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</si>
  <si>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</si>
  <si>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</si>
  <si>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</si>
  <si>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</si>
  <si>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</si>
  <si>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</si>
  <si>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</si>
  <si>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</si>
  <si>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</si>
  <si>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</si>
  <si>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</si>
  <si>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</si>
  <si>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</si>
  <si>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</si>
  <si>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</si>
  <si>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</si>
  <si>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</si>
  <si>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</si>
  <si>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</si>
  <si>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</si>
  <si>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</si>
  <si>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</si>
  <si>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</si>
  <si>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</si>
  <si>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</si>
  <si>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</si>
  <si>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</si>
  <si>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</si>
  <si>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</si>
  <si>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</si>
  <si>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</si>
  <si>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</si>
  <si>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</si>
  <si>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</si>
  <si>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</si>
  <si>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</si>
  <si>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</si>
  <si>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</si>
  <si>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</si>
  <si>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</si>
  <si>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</si>
  <si>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</si>
  <si>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</si>
  <si>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</si>
  <si>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</si>
  <si>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</si>
  <si>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</si>
  <si>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</si>
  <si>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</si>
  <si>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</si>
  <si>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</si>
  <si>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</si>
  <si>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</si>
  <si>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</si>
  <si>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</si>
  <si>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</si>
  <si>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</si>
  <si>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</si>
  <si>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</si>
  <si>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</si>
  <si>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</si>
  <si>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</si>
  <si>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</si>
  <si>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</si>
  <si>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</si>
  <si>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</si>
  <si>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</si>
  <si>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</si>
  <si>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</si>
  <si>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</si>
  <si>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</si>
  <si>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</si>
  <si>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</si>
  <si>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</si>
  <si>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</si>
  <si>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</si>
  <si>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</si>
  <si>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</si>
  <si>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</si>
  <si>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</si>
  <si>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</si>
  <si>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</si>
  <si>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</si>
  <si>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</si>
  <si>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</si>
  <si>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</si>
  <si>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</si>
  <si>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</si>
  <si>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</si>
  <si>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</si>
  <si>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</si>
  <si>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</si>
  <si>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</si>
  <si>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</si>
  <si>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</si>
  <si>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</si>
  <si>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</si>
  <si>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</si>
  <si>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</si>
  <si>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</si>
  <si>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</si>
  <si>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</si>
  <si>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</si>
  <si>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</si>
  <si>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</si>
  <si>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</si>
  <si>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</si>
  <si>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</si>
  <si>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</si>
  <si>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</si>
  <si>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</si>
  <si>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</si>
  <si>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</si>
  <si>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</si>
  <si>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</si>
  <si>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</si>
  <si>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</si>
  <si>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</si>
  <si>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</si>
  <si>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</si>
  <si>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</si>
  <si>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</si>
  <si>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</si>
  <si>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</si>
  <si>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</si>
  <si>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</si>
  <si>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</si>
  <si>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</si>
  <si>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</si>
  <si>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</si>
  <si>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</si>
  <si>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</si>
  <si>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</si>
  <si>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</si>
  <si>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</si>
  <si>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</si>
  <si>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</si>
  <si>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</si>
  <si>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</si>
  <si>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</si>
  <si>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</si>
  <si>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</si>
  <si>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</si>
  <si>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</si>
  <si>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</si>
  <si>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</si>
  <si>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</si>
  <si>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</si>
  <si>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</si>
  <si>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</si>
  <si>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</si>
  <si>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</si>
  <si>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</si>
  <si>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</si>
  <si>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</si>
  <si>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</si>
  <si>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</si>
  <si>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</si>
  <si>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</si>
  <si>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</si>
  <si>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</si>
  <si>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</si>
  <si>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</si>
  <si>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</si>
  <si>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</si>
  <si>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</si>
  <si>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</si>
  <si>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</si>
  <si>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</si>
  <si>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</si>
  <si>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</si>
  <si>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</si>
  <si>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</si>
  <si>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</si>
  <si>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</si>
  <si>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</si>
  <si>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</si>
  <si>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</si>
  <si>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</si>
  <si>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</si>
  <si>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</si>
  <si>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</si>
  <si>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</si>
  <si>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</si>
  <si>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</si>
  <si>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</si>
  <si>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</si>
  <si>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</si>
  <si>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</si>
  <si>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</si>
  <si>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</si>
  <si>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</si>
  <si>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</si>
  <si>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</si>
  <si>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</si>
  <si>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</si>
  <si>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</si>
  <si>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</si>
  <si>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</si>
  <si>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</si>
  <si>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</si>
  <si>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</si>
  <si>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</si>
  <si>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</si>
  <si>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</si>
  <si>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</si>
  <si>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</si>
  <si>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</si>
  <si>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</si>
  <si>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</si>
  <si>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</si>
  <si>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</si>
  <si>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</si>
  <si>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</si>
  <si>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</si>
  <si>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</si>
  <si>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</si>
  <si>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</si>
  <si>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</si>
  <si>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</si>
  <si>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</si>
  <si>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</si>
  <si>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</si>
  <si>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</si>
  <si>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</si>
  <si>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</si>
  <si>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</si>
  <si>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</si>
  <si>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</si>
  <si>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</si>
  <si>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</si>
  <si>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</si>
  <si>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</si>
  <si>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</si>
  <si>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</si>
  <si>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</si>
  <si>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</si>
  <si>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</si>
  <si>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</si>
  <si>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</si>
  <si>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</si>
  <si>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</si>
  <si>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</si>
  <si>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</si>
  <si>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</si>
  <si>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</si>
  <si>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</si>
  <si>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</si>
  <si>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</si>
  <si>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</si>
  <si>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</si>
  <si>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</si>
  <si>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</si>
  <si>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</si>
  <si>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</si>
  <si>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</si>
  <si>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</si>
  <si>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</si>
  <si>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</si>
  <si>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</si>
  <si>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</si>
  <si>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</si>
  <si>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</si>
  <si>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</si>
  <si>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</si>
  <si>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</si>
  <si>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</si>
  <si>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</si>
  <si>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</si>
  <si>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</si>
  <si>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</si>
  <si>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</si>
  <si>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</si>
  <si>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</si>
  <si>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</si>
  <si>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</si>
  <si>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</si>
  <si>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</si>
  <si>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</si>
  <si>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</si>
  <si>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</si>
  <si>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</si>
  <si>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</si>
  <si>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</si>
  <si>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</si>
  <si>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</si>
  <si>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</si>
  <si>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</si>
  <si>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</si>
  <si>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</si>
  <si>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</si>
  <si>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</si>
  <si>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</si>
  <si>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</si>
  <si>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</si>
  <si>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</si>
  <si>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</si>
  <si>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</si>
  <si>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</si>
  <si>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</si>
  <si>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</si>
  <si>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</si>
  <si>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</si>
  <si>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</si>
  <si>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</si>
  <si>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</si>
  <si>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</si>
  <si>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</si>
  <si>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</si>
  <si>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</si>
  <si>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</si>
  <si>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</si>
  <si>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</si>
  <si>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</si>
  <si>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</si>
  <si>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</si>
  <si>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</si>
  <si>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</si>
  <si>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</si>
  <si>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</si>
  <si>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</si>
  <si>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</si>
  <si>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</si>
  <si>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</si>
  <si>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</si>
  <si>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</si>
  <si>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</si>
  <si>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</si>
  <si>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</si>
  <si>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</si>
  <si>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</si>
  <si>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</si>
  <si>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</si>
  <si>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</si>
  <si>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</si>
  <si>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</si>
  <si>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</si>
  <si>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</si>
  <si>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</si>
  <si>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</si>
  <si>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</si>
  <si>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</si>
  <si>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</si>
  <si>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</si>
  <si>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</si>
  <si>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</si>
  <si>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</si>
  <si>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</si>
  <si>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</si>
  <si>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</si>
  <si>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</si>
  <si>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</si>
  <si>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</si>
  <si>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</si>
  <si>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</si>
  <si>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</si>
  <si>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</si>
  <si>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</si>
  <si>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</si>
  <si>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</si>
  <si>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</si>
  <si>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</si>
  <si>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</si>
  <si>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</si>
  <si>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</si>
  <si>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</si>
  <si>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</si>
  <si>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</si>
  <si>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</si>
  <si>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</si>
  <si>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</si>
  <si>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</si>
  <si>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</si>
  <si>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</si>
  <si>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</si>
  <si>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</si>
  <si>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</si>
  <si>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</si>
  <si>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</si>
  <si>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</si>
  <si>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</si>
  <si>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</si>
  <si>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</si>
  <si>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</si>
  <si>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</si>
  <si>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</si>
  <si>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</si>
  <si>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</si>
  <si>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</si>
  <si>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</si>
  <si>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</si>
  <si>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</si>
  <si>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</si>
  <si>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</si>
  <si>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</si>
  <si>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</si>
  <si>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</si>
  <si>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</si>
  <si>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</si>
  <si>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</si>
  <si>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</si>
  <si>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</si>
  <si>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</si>
  <si>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</si>
  <si>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</si>
  <si>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</si>
  <si>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</si>
  <si>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</si>
  <si>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</si>
  <si>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</si>
  <si>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</si>
  <si>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</si>
  <si>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</si>
  <si>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</si>
  <si>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</si>
  <si>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</si>
  <si>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</si>
  <si>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</si>
  <si>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</si>
  <si>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</si>
  <si>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</si>
  <si>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</si>
  <si>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</si>
  <si>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</si>
  <si>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</si>
  <si>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</si>
  <si>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</si>
  <si>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</si>
  <si>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</si>
  <si>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</si>
  <si>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</si>
  <si>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</si>
  <si>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</si>
  <si>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</si>
  <si>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</si>
  <si>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</si>
  <si>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</si>
  <si>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</si>
  <si>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</si>
  <si>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</si>
  <si>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</si>
  <si>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</si>
  <si>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</si>
  <si>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</si>
  <si>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</si>
  <si>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</si>
  <si>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</si>
  <si>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</si>
  <si>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</si>
  <si>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</si>
  <si>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</si>
  <si>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</si>
  <si>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</si>
  <si>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</si>
  <si>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</si>
  <si>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</si>
  <si>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</si>
  <si>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</si>
  <si>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</si>
  <si>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</si>
  <si>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</si>
  <si>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</si>
  <si>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</si>
  <si>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</si>
  <si>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</si>
  <si>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</si>
  <si>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</si>
  <si>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</si>
  <si>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</si>
  <si>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</si>
  <si>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</si>
  <si>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</si>
  <si>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</si>
  <si>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</si>
  <si>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</si>
  <si>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</si>
  <si>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</si>
  <si>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</si>
  <si>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</si>
  <si>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</si>
  <si>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</si>
  <si>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</si>
  <si>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</si>
  <si>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</si>
  <si>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</si>
  <si>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</si>
  <si>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</si>
  <si>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</si>
  <si>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</si>
  <si>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</si>
  <si>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</si>
  <si>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</si>
  <si>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</si>
  <si>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</si>
  <si>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</si>
  <si>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</si>
  <si>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</si>
  <si>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</si>
  <si>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</si>
  <si>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</si>
  <si>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</si>
  <si>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</si>
  <si>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</si>
  <si>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</si>
  <si>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</si>
  <si>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</si>
  <si>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</si>
  <si>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</si>
  <si>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</si>
  <si>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</si>
  <si>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</si>
  <si>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</si>
  <si>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</si>
  <si>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</si>
  <si>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</si>
  <si>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</si>
  <si>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</si>
  <si>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</si>
  <si>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</si>
  <si>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</si>
  <si>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</si>
  <si>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</si>
  <si>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</si>
  <si>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</si>
  <si>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</si>
  <si>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</si>
  <si>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</si>
  <si>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</si>
  <si>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</si>
  <si>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</si>
  <si>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</si>
  <si>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</si>
  <si>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</si>
  <si>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</si>
  <si>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</si>
  <si>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</si>
  <si>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</si>
  <si>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</si>
  <si>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</si>
  <si>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</si>
  <si>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</si>
  <si>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</si>
  <si>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</si>
  <si>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</si>
  <si>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</si>
  <si>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</si>
  <si>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</si>
  <si>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</si>
  <si>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</si>
  <si>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</si>
  <si>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</si>
  <si>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</si>
  <si>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</si>
  <si>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</si>
  <si>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</si>
  <si>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</si>
  <si>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</si>
  <si>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</si>
  <si>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</si>
  <si>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</si>
  <si>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</si>
  <si>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</si>
  <si>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</si>
  <si>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</si>
  <si>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</si>
  <si>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</si>
  <si>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</si>
  <si>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</si>
  <si>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</si>
  <si>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</si>
  <si>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</si>
  <si>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</si>
  <si>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</si>
  <si>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</si>
  <si>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</si>
  <si>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</si>
  <si>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</si>
  <si>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</si>
  <si>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</si>
  <si>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</si>
  <si>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</si>
  <si>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</si>
  <si>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</si>
  <si>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</si>
  <si>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</si>
  <si>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</si>
  <si>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</si>
  <si>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</si>
  <si>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</si>
  <si>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</si>
  <si>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</si>
  <si>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</si>
  <si>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</si>
  <si>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</si>
  <si>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</si>
  <si>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</si>
  <si>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</si>
  <si>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</si>
  <si>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</si>
  <si>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</si>
  <si>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</si>
  <si>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</si>
  <si>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</si>
  <si>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</si>
  <si>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</si>
  <si>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</si>
  <si>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</si>
  <si>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</si>
  <si>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</si>
  <si>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</si>
  <si>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</si>
  <si>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</si>
  <si>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</si>
  <si>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</si>
  <si>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</si>
  <si>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</si>
  <si>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</si>
  <si>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</si>
  <si>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</si>
  <si>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</si>
  <si>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</si>
  <si>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</si>
  <si>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</si>
  <si>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</si>
  <si>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</si>
  <si>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</si>
  <si>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</si>
  <si>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</si>
  <si>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</si>
  <si>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</si>
  <si>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</si>
  <si>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</si>
  <si>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</si>
  <si>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</si>
  <si>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</si>
  <si>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</si>
  <si>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</si>
  <si>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</si>
  <si>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</si>
  <si>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</si>
  <si>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</si>
  <si>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</si>
  <si>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</si>
  <si>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</si>
  <si>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</si>
  <si>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</si>
  <si>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</si>
  <si>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</si>
  <si>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</si>
  <si>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</si>
  <si>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</si>
  <si>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</si>
  <si>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</si>
  <si>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</si>
  <si>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</si>
  <si>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</si>
  <si>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</si>
  <si>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</si>
  <si>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</si>
  <si>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</si>
  <si>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</si>
  <si>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</si>
  <si>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</si>
  <si>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</si>
  <si>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</si>
  <si>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</si>
  <si>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</si>
  <si>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</si>
  <si>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</si>
  <si>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</si>
  <si>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</si>
  <si>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</si>
  <si>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</si>
  <si>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</si>
  <si>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</si>
  <si>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</si>
  <si>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</si>
  <si>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</si>
  <si>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</si>
  <si>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</si>
  <si>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</si>
  <si>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</si>
  <si>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</si>
  <si>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</si>
  <si>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</si>
  <si>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</si>
  <si>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</si>
  <si>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</si>
  <si>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</si>
  <si>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</si>
  <si>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</si>
  <si>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</si>
  <si>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</si>
  <si>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</si>
  <si>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</si>
  <si>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</si>
  <si>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</si>
  <si>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</si>
  <si>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</si>
  <si>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</si>
  <si>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</si>
  <si>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</si>
  <si>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</si>
  <si>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</si>
  <si>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</si>
  <si>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</si>
  <si>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</si>
  <si>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</si>
  <si>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</si>
  <si>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</si>
  <si>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</si>
  <si>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</si>
  <si>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</si>
  <si>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</si>
  <si>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</si>
  <si>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</si>
  <si>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</si>
  <si>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</si>
  <si>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</si>
  <si>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</si>
  <si>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</si>
  <si>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</si>
  <si>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</si>
  <si>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</si>
  <si>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</si>
  <si>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</si>
  <si>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</si>
  <si>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</si>
  <si>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</si>
  <si>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</si>
  <si>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</si>
  <si>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</si>
  <si>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</si>
  <si>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</si>
  <si>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</si>
  <si>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</si>
  <si>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</si>
  <si>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</si>
  <si>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</si>
  <si>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</si>
  <si>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</si>
  <si>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</si>
  <si>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</si>
  <si>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</si>
  <si>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</si>
  <si>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</si>
  <si>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</si>
  <si>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</si>
  <si>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</si>
  <si>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</si>
  <si>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</si>
  <si>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</si>
  <si>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</si>
  <si>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</si>
  <si>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</si>
  <si>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</si>
  <si>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</si>
  <si>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</si>
  <si>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</si>
  <si>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</si>
  <si>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</si>
  <si>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</si>
  <si>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</si>
  <si>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</si>
  <si>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</si>
  <si>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</si>
  <si>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</si>
  <si>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</si>
  <si>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</si>
  <si>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</si>
  <si>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</si>
  <si>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</si>
  <si>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</si>
  <si>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</si>
  <si>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</si>
  <si>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</si>
  <si>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</si>
  <si>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</si>
  <si>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</si>
  <si>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</si>
  <si>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</si>
  <si>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</si>
  <si>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</si>
  <si>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</si>
  <si>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</si>
  <si>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</si>
  <si>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</si>
  <si>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</si>
  <si>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</si>
  <si>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</si>
  <si>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</si>
  <si>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</si>
  <si>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</si>
  <si>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</si>
  <si>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</si>
  <si>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</si>
  <si>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</si>
  <si>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</si>
  <si>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</si>
  <si>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</si>
  <si>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</si>
  <si>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</si>
  <si>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</si>
  <si>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</si>
  <si>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</si>
  <si>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</si>
  <si>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</si>
  <si>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</si>
  <si>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</si>
  <si>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</si>
  <si>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</si>
  <si>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</si>
  <si>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</si>
  <si>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</si>
  <si>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</si>
  <si>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</si>
  <si>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</si>
  <si>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</si>
  <si>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</si>
  <si>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</si>
  <si>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</si>
  <si>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</si>
  <si>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</si>
  <si>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</si>
  <si>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</si>
  <si>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</si>
  <si>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</si>
  <si>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</si>
  <si>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</si>
  <si>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</si>
  <si>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</si>
  <si>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</si>
  <si>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</si>
  <si>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</si>
  <si>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</si>
  <si>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</si>
  <si>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</si>
  <si>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</si>
  <si>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</si>
  <si>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</si>
  <si>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</si>
  <si>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</si>
  <si>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</si>
  <si>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</si>
  <si>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</si>
  <si>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</si>
  <si>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</si>
  <si>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</si>
  <si>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</si>
  <si>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</si>
  <si>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</si>
  <si>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</si>
  <si>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</si>
  <si>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</si>
  <si>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</si>
  <si>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</si>
  <si>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</si>
  <si>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</si>
  <si>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</si>
  <si>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</si>
  <si>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</si>
  <si>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</si>
  <si>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</si>
  <si>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</si>
  <si>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</si>
  <si>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</si>
  <si>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</si>
  <si>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</si>
  <si>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</si>
  <si>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</si>
  <si>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</si>
  <si>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</si>
  <si>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</si>
  <si>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</si>
  <si>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</si>
  <si>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</si>
  <si>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</si>
  <si>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</si>
  <si>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</si>
  <si>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</si>
  <si>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</si>
  <si>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</si>
  <si>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</si>
  <si>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</si>
  <si>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</si>
  <si>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</si>
  <si>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</si>
  <si>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</si>
  <si>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</si>
  <si>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</si>
  <si>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</si>
  <si>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</si>
  <si>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</si>
  <si>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</si>
  <si>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</si>
  <si>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</si>
  <si>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</si>
  <si>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</si>
  <si>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</si>
  <si>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</si>
  <si>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</si>
  <si>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</si>
  <si>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</si>
  <si>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</si>
  <si>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</si>
  <si>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</si>
  <si>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</si>
  <si>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</si>
  <si>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</si>
  <si>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</si>
  <si>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</si>
  <si>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</si>
  <si>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</si>
  <si>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</si>
  <si>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</si>
  <si>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</si>
  <si>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</si>
  <si>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</si>
  <si>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</si>
  <si>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</si>
  <si>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</si>
  <si>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</si>
  <si>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</si>
  <si>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</si>
  <si>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</si>
  <si>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</si>
  <si>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</si>
  <si>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</si>
  <si>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</si>
  <si>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</si>
  <si>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</si>
  <si>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</si>
  <si>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</si>
  <si>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</si>
  <si>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</si>
  <si>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</si>
  <si>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</si>
  <si>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</si>
  <si>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</si>
  <si>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</si>
  <si>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</si>
  <si>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</si>
  <si>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</si>
  <si>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</si>
  <si>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</si>
  <si>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</si>
  <si>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</si>
  <si>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</si>
  <si>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</si>
  <si>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</si>
  <si>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</si>
  <si>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</si>
  <si>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</si>
  <si>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</si>
  <si>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</si>
  <si>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</si>
  <si>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</si>
  <si>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</si>
  <si>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</si>
  <si>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</si>
  <si>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</si>
  <si>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</si>
  <si>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</si>
  <si>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</si>
  <si>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</si>
  <si>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</si>
  <si>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</si>
  <si>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</si>
  <si>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</si>
  <si>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</si>
  <si>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</si>
  <si>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</si>
  <si>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</si>
  <si>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</si>
  <si>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</si>
  <si>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</si>
  <si>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</si>
  <si>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</si>
  <si>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</si>
  <si>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</si>
  <si>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</si>
  <si>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</si>
  <si>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</si>
  <si>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</si>
  <si>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</si>
  <si>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</si>
  <si>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</si>
  <si>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</si>
  <si>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</si>
  <si>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</si>
  <si>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</si>
  <si>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</si>
  <si>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</si>
  <si>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</si>
  <si>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</si>
  <si>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</si>
  <si>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</si>
  <si>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</si>
  <si>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</si>
  <si>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</si>
  <si>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</si>
  <si>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</si>
  <si>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</si>
  <si>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</si>
  <si>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</si>
  <si>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</si>
  <si>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</si>
  <si>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</si>
  <si>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</si>
  <si>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</si>
  <si>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</si>
  <si>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</si>
  <si>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</si>
  <si>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</si>
  <si>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</si>
  <si>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</si>
  <si>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</si>
  <si>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</si>
  <si>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</si>
  <si>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</si>
  <si>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</si>
  <si>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</si>
  <si>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</si>
  <si>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</si>
  <si>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</si>
  <si>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</si>
  <si>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</si>
  <si>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</si>
  <si>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</si>
  <si>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</si>
  <si>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</si>
  <si>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</si>
  <si>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</si>
  <si>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</si>
  <si>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</si>
  <si>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</si>
  <si>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</si>
  <si>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</si>
  <si>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</si>
  <si>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</si>
  <si>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</si>
  <si>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</si>
  <si>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</si>
  <si>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</si>
  <si>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</si>
  <si>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</si>
  <si>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</si>
  <si>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</si>
  <si>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</si>
  <si>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</si>
  <si>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</si>
  <si>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</si>
  <si>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</si>
  <si>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</si>
  <si>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</si>
  <si>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</si>
  <si>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</si>
  <si>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</si>
  <si>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</si>
  <si>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</si>
  <si>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</si>
  <si>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</si>
  <si>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</si>
  <si>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</si>
  <si>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</si>
  <si>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</si>
  <si>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</si>
  <si>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</si>
  <si>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</si>
  <si>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</si>
  <si>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</si>
  <si>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</si>
  <si>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</si>
  <si>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</si>
  <si>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</si>
  <si>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</si>
  <si>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</si>
  <si>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</si>
  <si>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</si>
  <si>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</si>
  <si>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</si>
  <si>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</si>
  <si>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</si>
  <si>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</si>
  <si>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</si>
  <si>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</si>
  <si>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</si>
  <si>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</si>
  <si>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</si>
  <si>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</si>
  <si>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</si>
  <si>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</si>
  <si>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</si>
  <si>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</si>
  <si>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</si>
  <si>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</si>
  <si>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</si>
  <si>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</si>
  <si>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</si>
  <si>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</si>
  <si>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</si>
  <si>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</si>
  <si>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</si>
  <si>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</si>
  <si>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</si>
  <si>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</si>
  <si>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</si>
  <si>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</si>
  <si>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</si>
  <si>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</si>
  <si>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</si>
  <si>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</si>
  <si>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</si>
  <si>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</si>
  <si>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</si>
  <si>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</si>
  <si>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</si>
  <si>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</si>
  <si>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</si>
  <si>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</si>
  <si>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</si>
  <si>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</si>
  <si>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</si>
  <si>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</si>
  <si>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</si>
  <si>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</si>
  <si>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</si>
  <si>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</si>
  <si>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</si>
  <si>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</si>
  <si>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</si>
  <si>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</si>
  <si>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</si>
  <si>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</si>
  <si>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</si>
  <si>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</si>
  <si>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</si>
  <si>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</si>
  <si>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</si>
  <si>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</si>
  <si>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</si>
  <si>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</si>
  <si>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</si>
  <si>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</si>
  <si>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</si>
  <si>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</si>
  <si>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</si>
  <si>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</si>
  <si>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</si>
  <si>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</si>
  <si>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</si>
  <si>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</si>
  <si>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</si>
  <si>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</si>
  <si>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</si>
  <si>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</si>
  <si>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</si>
  <si>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</si>
  <si>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</si>
  <si>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</si>
  <si>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</si>
  <si>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</si>
  <si>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</si>
  <si>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</si>
  <si>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</si>
  <si>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</si>
  <si>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</si>
  <si>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</si>
  <si>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</si>
  <si>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</si>
  <si>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</si>
  <si>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</si>
  <si>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</si>
  <si>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</si>
  <si>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</si>
  <si>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</si>
  <si>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</si>
  <si>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</si>
  <si>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</si>
  <si>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</si>
  <si>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</si>
  <si>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</si>
  <si>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</si>
  <si>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</si>
  <si>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</si>
  <si>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</si>
  <si>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</si>
  <si>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</si>
  <si>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</si>
  <si>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</si>
  <si>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</si>
  <si>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</si>
  <si>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</si>
  <si>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</si>
  <si>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</si>
  <si>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</si>
  <si>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</si>
  <si>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</si>
  <si>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</si>
  <si>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</si>
  <si>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</si>
  <si>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</si>
  <si>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</si>
  <si>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</si>
  <si>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</si>
  <si>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</si>
  <si>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</si>
  <si>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</si>
  <si>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</si>
  <si>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</si>
  <si>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</si>
  <si>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</si>
  <si>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</si>
  <si>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</si>
  <si>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</si>
  <si>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</si>
  <si>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</si>
  <si>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</si>
  <si>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</si>
  <si>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</si>
  <si>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</si>
  <si>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</si>
  <si>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</si>
  <si>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</si>
  <si>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</si>
  <si>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</si>
  <si>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</si>
  <si>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</si>
  <si>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</si>
  <si>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</si>
  <si>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</si>
  <si>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</si>
  <si>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</si>
  <si>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</si>
  <si>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</si>
  <si>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</si>
  <si>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</si>
  <si>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</si>
  <si>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</si>
  <si>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</si>
  <si>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</si>
  <si>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</si>
  <si>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</si>
  <si>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</si>
  <si>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</si>
  <si>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</si>
  <si>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</si>
  <si>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</si>
  <si>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</si>
  <si>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</si>
  <si>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</si>
  <si>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</si>
  <si>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</si>
  <si>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</si>
  <si>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</si>
  <si>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</si>
  <si>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</si>
  <si>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</si>
  <si>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</si>
  <si>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</si>
  <si>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</si>
  <si>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</si>
  <si>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</si>
  <si>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</si>
  <si>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</si>
  <si>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</si>
  <si>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</si>
  <si>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</si>
  <si>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</si>
  <si>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</si>
  <si>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</si>
  <si>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</si>
  <si>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</si>
  <si>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</si>
  <si>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</si>
  <si>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</si>
  <si>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</si>
  <si>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</si>
  <si>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</si>
  <si>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</si>
  <si>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</si>
  <si>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</si>
  <si>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</si>
  <si>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</si>
  <si>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</si>
  <si>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</si>
  <si>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</si>
  <si>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</si>
  <si>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</si>
  <si>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</si>
  <si>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</si>
  <si>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</si>
  <si>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</si>
  <si>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</si>
  <si>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</si>
  <si>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</si>
  <si>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</si>
  <si>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</si>
  <si>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</si>
  <si>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</si>
  <si>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</si>
  <si>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</si>
  <si>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</si>
  <si>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</si>
  <si>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</si>
  <si>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</si>
  <si>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</si>
  <si>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</si>
  <si>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</si>
  <si>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</si>
  <si>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</si>
  <si>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</si>
  <si>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</si>
  <si>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</si>
  <si>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</si>
  <si>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</si>
  <si>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</si>
  <si>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</si>
  <si>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</si>
  <si>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</si>
  <si>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</si>
  <si>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</si>
  <si>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</si>
  <si>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</si>
  <si>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</si>
  <si>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</si>
  <si>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</si>
  <si>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</si>
  <si>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</si>
  <si>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</si>
  <si>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</si>
  <si>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</si>
  <si>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</si>
  <si>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</si>
  <si>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</si>
  <si>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</si>
  <si>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</si>
  <si>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</si>
  <si>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</si>
  <si>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</si>
  <si>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</si>
  <si>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</si>
  <si>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</si>
  <si>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</si>
  <si>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</si>
  <si>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</si>
  <si>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</si>
  <si>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</si>
  <si>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</si>
  <si>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</si>
  <si>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</si>
  <si>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</si>
  <si>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</si>
  <si>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</si>
  <si>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</si>
  <si>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</si>
  <si>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</si>
  <si>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</si>
  <si>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</si>
  <si>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</si>
  <si>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</si>
  <si>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</si>
  <si>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</si>
  <si>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</si>
  <si>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</si>
  <si>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</si>
  <si>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</si>
  <si>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</si>
  <si>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</si>
  <si>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</si>
  <si>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</si>
  <si>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</si>
  <si>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</si>
  <si>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</si>
  <si>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</si>
  <si>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</si>
  <si>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</si>
  <si>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</si>
  <si>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</si>
  <si>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</si>
  <si>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</si>
  <si>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</si>
  <si>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</si>
  <si>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</si>
  <si>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</si>
  <si>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</si>
  <si>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</si>
  <si>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</si>
  <si>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</si>
  <si>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</si>
  <si>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</si>
  <si>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</si>
  <si>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</si>
  <si>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</si>
  <si>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</si>
  <si>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</si>
  <si>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</si>
  <si>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</si>
  <si>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</si>
  <si>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</si>
  <si>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</si>
  <si>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</si>
  <si>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</si>
  <si>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</si>
  <si>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</si>
  <si>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</si>
  <si>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</si>
  <si>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</si>
  <si>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</si>
  <si>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</si>
  <si>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</si>
  <si>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</si>
  <si>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</si>
  <si>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</si>
  <si>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</si>
  <si>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</si>
  <si>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</si>
  <si>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</si>
  <si>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</si>
  <si>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</si>
  <si>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</si>
  <si>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</si>
  <si>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</si>
  <si>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</si>
  <si>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</si>
  <si>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</si>
  <si>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</si>
  <si>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</si>
  <si>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</si>
  <si>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</si>
  <si>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</si>
  <si>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</si>
  <si>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</si>
  <si>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</si>
  <si>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</si>
  <si>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</si>
  <si>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</si>
  <si>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</si>
  <si>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</si>
  <si>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</si>
  <si>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</si>
  <si>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</si>
  <si>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</si>
  <si>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</si>
  <si>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</si>
  <si>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</si>
  <si>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</si>
  <si>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</si>
  <si>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</si>
  <si>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</si>
  <si>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</si>
  <si>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</si>
  <si>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</si>
  <si>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</si>
  <si>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</si>
  <si>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</si>
  <si>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</si>
  <si>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</si>
  <si>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</si>
  <si>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</si>
  <si>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</si>
  <si>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</si>
  <si>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b618</t>
  </si>
  <si>
    <t>Диана Димитрова</t>
  </si>
  <si>
    <t>Пламен Курумилев</t>
  </si>
  <si>
    <t>Ирина Азманова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</si>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</sst>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38247</v>
      </c>
      <c r="M116" s="1095"/>
      <c r="N116" s="1132">
        <f>+ROUND(+G116+J116+L116,0)</f>
        <v>38247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38247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38247</v>
      </c>
      <c r="M118" s="1095"/>
      <c r="N118" s="1209">
        <f>+ROUND(+SUM(N116:N117),0)</f>
        <v>38247</v>
      </c>
      <c r="O118" s="1097"/>
      <c r="P118" s="1207">
        <f>+ROUND(+SUM(P116:P117),0)</f>
        <v>0</v>
      </c>
      <c r="Q118" s="1208">
        <f>+ROUND(+SUM(Q116:Q117),0)</f>
        <v>38247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38247</v>
      </c>
      <c r="M120" s="1095"/>
      <c r="N120" s="1234">
        <f>+ROUND(N106+N110+N114+N118,0)</f>
        <v>38247</v>
      </c>
      <c r="O120" s="1097"/>
      <c r="P120" s="1280">
        <f>+ROUND(P106+P110+P114+P118,0)</f>
        <v>0</v>
      </c>
      <c r="Q120" s="1233">
        <f>+ROUND(Q106+Q110+Q114+Q118,0)</f>
        <v>38247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199003</v>
      </c>
      <c r="M131" s="1095"/>
      <c r="N131" s="1121">
        <f>+ROUND(+G131+J131+L131,0)</f>
        <v>199003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199003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38247</v>
      </c>
      <c r="M132" s="1095"/>
      <c r="N132" s="1296">
        <f>+ROUND(+N131-N129-N130,0)</f>
        <v>38247</v>
      </c>
      <c r="O132" s="1097"/>
      <c r="P132" s="1294">
        <f>+ROUND(+P131-P129-P130,0)</f>
        <v>0</v>
      </c>
      <c r="Q132" s="1295">
        <f>+ROUND(+Q131-Q129-Q130,0)</f>
        <v>38247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43754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38247</v>
      </c>
      <c r="G86" s="906">
        <f>+G87+G88</f>
        <v>0</v>
      </c>
      <c r="H86" s="907">
        <f>+H87+H88</f>
        <v>38247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38247</v>
      </c>
      <c r="G88" s="964">
        <f>+OTCHET!I521+OTCHET!I524+OTCHET!I544</f>
        <v>0</v>
      </c>
      <c r="H88" s="965">
        <f>+OTCHET!J521+OTCHET!J524+OTCHET!J544</f>
        <v>38247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-199003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-199003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Пламен Курумилев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0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1907</v>
      </c>
      <c r="C9" s="1768"/>
      <c r="D9" s="1769"/>
      <c r="E9" s="115">
        <v>43466</v>
      </c>
      <c r="F9" s="116">
        <v>43738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Твърдица</v>
      </c>
      <c r="C12" s="1771"/>
      <c r="D12" s="1772"/>
      <c r="E12" s="118" t="s">
        <v>965</v>
      </c>
      <c r="F12" s="1586" t="s">
        <v>1548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Твърдица</v>
      </c>
      <c r="C179" s="1771"/>
      <c r="D179" s="1772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Твърдица</v>
      </c>
      <c r="C353" s="1771"/>
      <c r="D353" s="1772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Твърдица</v>
      </c>
      <c r="C438" s="1771"/>
      <c r="D438" s="1772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Твърдица</v>
      </c>
      <c r="C454" s="1771"/>
      <c r="D454" s="1772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38247</v>
      </c>
      <c r="K544" s="581">
        <f t="shared" si="127"/>
        <v>0</v>
      </c>
      <c r="L544" s="578">
        <f t="shared" si="127"/>
        <v>38247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38247</v>
      </c>
      <c r="K546" s="597">
        <v>0</v>
      </c>
      <c r="L546" s="1385">
        <f t="shared" si="116"/>
        <v>38247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-38247</v>
      </c>
      <c r="K566" s="581">
        <f t="shared" si="128"/>
        <v>0</v>
      </c>
      <c r="L566" s="578">
        <f t="shared" si="128"/>
        <v>-38247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-199003</v>
      </c>
      <c r="K573" s="1627">
        <v>0</v>
      </c>
      <c r="L573" s="1393">
        <f t="shared" si="129"/>
        <v>-199003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2076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>
        <v>43754</v>
      </c>
      <c r="C605" s="1831"/>
      <c r="D605" s="675" t="s">
        <v>884</v>
      </c>
      <c r="E605" s="676" t="s">
        <v>2077</v>
      </c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2019-10-16T10:34:59Z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